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sıl Kullanılır" sheetId="1" state="visible" r:id="rId1"/>
    <sheet xmlns:r="http://schemas.openxmlformats.org/officeDocument/2006/relationships" name="Giderler" sheetId="2" state="visible" r:id="rId2"/>
    <sheet xmlns:r="http://schemas.openxmlformats.org/officeDocument/2006/relationships" name="Daireler" sheetId="3" state="visible" r:id="rId3"/>
    <sheet xmlns:r="http://schemas.openxmlformats.org/officeDocument/2006/relationships" name="Öze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₺&quot;"/>
  </numFmts>
  <fonts count="8">
    <font>
      <name val="Calibri"/>
      <family val="2"/>
      <color theme="1"/>
      <sz val="11"/>
      <scheme val="minor"/>
    </font>
    <font>
      <name val="Arial"/>
      <b val="1"/>
      <color rgb="00344976"/>
      <sz val="14"/>
    </font>
    <font>
      <name val="Arial"/>
      <color rgb="007A8296"/>
      <sz val="9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color rgb="00344976"/>
      <sz val="10"/>
    </font>
  </fonts>
  <fills count="5">
    <fill>
      <patternFill/>
    </fill>
    <fill>
      <patternFill patternType="gray125"/>
    </fill>
    <fill>
      <patternFill patternType="solid">
        <fgColor rgb="00344976"/>
      </patternFill>
    </fill>
    <fill>
      <patternFill patternType="solid">
        <fgColor rgb="00FFF3C4"/>
      </patternFill>
    </fill>
    <fill>
      <patternFill patternType="solid">
        <fgColor rgb="00F5F8FF"/>
      </patternFill>
    </fill>
  </fills>
  <borders count="2">
    <border>
      <left/>
      <right/>
      <top/>
      <bottom/>
      <diagonal/>
    </border>
    <border>
      <left style="thin">
        <color rgb="00D9DEE8"/>
      </left>
      <right style="thin">
        <color rgb="00D9DEE8"/>
      </right>
      <top style="thin">
        <color rgb="00D9DEE8"/>
      </top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3" borderId="1" pivotButton="0" quotePrefix="0" xfId="0"/>
    <xf numFmtId="164" fontId="6" fillId="3" borderId="1" pivotButton="0" quotePrefix="0" xfId="0"/>
    <xf numFmtId="164" fontId="3" fillId="0" borderId="1" pivotButton="0" quotePrefix="0" xfId="0"/>
    <xf numFmtId="0" fontId="3" fillId="0" borderId="1" pivotButton="0" quotePrefix="0" xfId="0"/>
    <xf numFmtId="0" fontId="4" fillId="4" borderId="1" pivotButton="0" quotePrefix="0" xfId="0"/>
    <xf numFmtId="164" fontId="4" fillId="4" borderId="1" pivotButton="0" quotePrefix="0" xfId="0"/>
    <xf numFmtId="0" fontId="4" fillId="0" borderId="0" pivotButton="0" quotePrefix="0" xfId="0"/>
    <xf numFmtId="0" fontId="2" fillId="0" borderId="0" pivotButton="0" quotePrefix="0" xfId="0"/>
    <xf numFmtId="3" fontId="4" fillId="4" borderId="1" pivotButton="0" quotePrefix="0" xfId="0"/>
    <xf numFmtId="0" fontId="3" fillId="0" borderId="0" pivotButton="0" quotePrefix="0" xfId="0"/>
    <xf numFmtId="3" fontId="3" fillId="0" borderId="1" pivotButton="0" quotePrefix="0" xfId="0"/>
    <xf numFmtId="9" fontId="6" fillId="3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0"/>
  <sheetViews>
    <sheetView showGridLines="0" workbookViewId="0">
      <selection activeCell="A1" sqref="A1"/>
    </sheetView>
  </sheetViews>
  <sheetFormatPr baseColWidth="8" defaultRowHeight="15"/>
  <cols>
    <col width="108" customWidth="1" min="2" max="2"/>
  </cols>
  <sheetData>
    <row r="2">
      <c r="B2" s="1" t="inlineStr">
        <is>
          <t>İşletme Projesi Şablonu</t>
        </is>
      </c>
    </row>
    <row r="3">
      <c r="B3" s="2" t="inlineStr">
        <is>
          <t>SiteLifes Akademi · sitelifes.com/akademi/isletme-projesi-sablonu</t>
        </is>
      </c>
    </row>
    <row r="4">
      <c r="B4" s="3" t="inlineStr"/>
    </row>
    <row r="5">
      <c r="B5" s="3" t="inlineStr">
        <is>
          <t>Bu şablon, Kat Mülkiyeti Kanunu'nun 37. maddesindeki işletme projesini hazırlamak için kurulmuştur.</t>
        </is>
      </c>
    </row>
    <row r="6">
      <c r="B6" s="3" t="inlineStr">
        <is>
          <t>Projede bulunması gereken üç unsur otomatik hesaplanır: yıllık tahmini gelir ve gider, her kat malikine</t>
        </is>
      </c>
    </row>
    <row r="7">
      <c r="B7" s="3" t="inlineStr">
        <is>
          <t>düşen tahmini pay ve ödenecek avans tutarı.</t>
        </is>
      </c>
    </row>
    <row r="8">
      <c r="B8" s="3" t="inlineStr"/>
    </row>
    <row r="9">
      <c r="B9" s="4" t="inlineStr">
        <is>
          <t>Sarı zeminli hücreleri doldurun, diğerlerine dokunmayın</t>
        </is>
      </c>
    </row>
    <row r="10">
      <c r="B10" s="3" t="inlineStr">
        <is>
          <t>Sarı hücreler sizin gireceğiniz değerlerdir. Beyaz hücrelerdeki formüller bunlara göre hesaplar.</t>
        </is>
      </c>
    </row>
    <row r="11">
      <c r="B11" s="3" t="inlineStr"/>
    </row>
    <row r="12">
      <c r="B12" s="4" t="inlineStr">
        <is>
          <t>Sırasıyla</t>
        </is>
      </c>
    </row>
    <row r="13">
      <c r="B13" s="3" t="inlineStr">
        <is>
          <t>1. "Giderler" sayfasına bir yıllık tahmini gider kalemlerinizi aylık tutarlarıyla yazın.</t>
        </is>
      </c>
    </row>
    <row r="14">
      <c r="B14" s="3" t="inlineStr">
        <is>
          <t>2. Her kalemin paylaşım türünü seçin: Eşit veya Arsa Payı.</t>
        </is>
      </c>
    </row>
    <row r="15">
      <c r="B15" s="3" t="inlineStr">
        <is>
          <t>3. "Daireler" sayfasına bağımsız bölümlerinizi ve arsa paylarını girin.</t>
        </is>
      </c>
    </row>
    <row r="16">
      <c r="B16" s="3" t="inlineStr">
        <is>
          <t>4. "Özet" sayfasında çıkan aidat tutarını ve yıllık bütçeyi kat malikleri kuruluna sunun.</t>
        </is>
      </c>
    </row>
    <row r="17">
      <c r="B17" s="3" t="inlineStr"/>
    </row>
    <row r="18">
      <c r="B18" s="4" t="inlineStr">
        <is>
          <t>Paylaşım türü neye göre seçilir? (KMK m.20)</t>
        </is>
      </c>
    </row>
    <row r="19">
      <c r="B19" s="3" t="inlineStr">
        <is>
          <t>Eşit: Kapıcı, kaloriferci, bahçıvan ve bekçi giderleri ile bunlar için toplanan avans.</t>
        </is>
      </c>
    </row>
    <row r="20">
      <c r="B20" s="3" t="inlineStr">
        <is>
          <t>Arsa Payı: Sigorta primleri, ortak yerlerin bakım, koruma, güçlendirme ve onarım giderleri,</t>
        </is>
      </c>
    </row>
    <row r="21">
      <c r="B21" s="3" t="inlineStr">
        <is>
          <t>yönetici aylığı ve ortak tesislerin işletme giderleri.</t>
        </is>
      </c>
    </row>
    <row r="22">
      <c r="B22" s="3" t="inlineStr">
        <is>
          <t>Yönetim planınızda farklı bir paylaşım varsa önce ona uyun.</t>
        </is>
      </c>
    </row>
    <row r="23">
      <c r="B23" s="3" t="inlineStr"/>
    </row>
    <row r="24">
      <c r="B24" s="4" t="inlineStr">
        <is>
          <t>Hazırladıktan sonra</t>
        </is>
      </c>
    </row>
    <row r="25">
      <c r="B25" s="3" t="inlineStr">
        <is>
          <t>Projeyi kat maliklerine imza karşılığında veya taahhütlü mektupla bildirin. Bildirimden itibaren</t>
        </is>
      </c>
    </row>
    <row r="26">
      <c r="B26" s="3" t="inlineStr">
        <is>
          <t>yedi gün içinde itiraz edilirse kat malikleri kurulunda görüşülür. Kesinleşen proje, İcra ve İflas</t>
        </is>
      </c>
    </row>
    <row r="27">
      <c r="B27" s="3" t="inlineStr">
        <is>
          <t>Kanunu'nun 68. maddesi anlamında belge sayılır; icra takibinde dayanağınız budur.</t>
        </is>
      </c>
    </row>
    <row r="28">
      <c r="B28" s="3" t="inlineStr"/>
    </row>
    <row r="29">
      <c r="B29" s="2" t="inlineStr">
        <is>
          <t>Şablondaki rakamlar 40 daireli örnek bir site içindir, kendi giderlerinizle değiştirin.</t>
        </is>
      </c>
    </row>
    <row r="30">
      <c r="B30" s="2" t="inlineStr">
        <is>
          <t>Bu şablon genel bilgilendirme amaçlıdır, hukuki görüş yerine geçmez.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8" customWidth="1" min="3" max="3"/>
    <col width="16" customWidth="1" min="4" max="4"/>
    <col width="34" customWidth="1" min="5" max="5"/>
  </cols>
  <sheetData>
    <row r="1">
      <c r="A1" s="5" t="inlineStr">
        <is>
          <t>Bir Yıllık Tahmini Giderler</t>
        </is>
      </c>
    </row>
    <row r="3">
      <c r="A3" s="6" t="inlineStr">
        <is>
          <t>Gider Kalemi</t>
        </is>
      </c>
      <c r="B3" s="6" t="inlineStr">
        <is>
          <t>Aylık Tahmini (₺)</t>
        </is>
      </c>
      <c r="C3" s="6" t="inlineStr">
        <is>
          <t>Yıllık Tahmini (₺)</t>
        </is>
      </c>
      <c r="D3" s="6" t="inlineStr">
        <is>
          <t>Paylaşım Türü</t>
        </is>
      </c>
      <c r="E3" s="6" t="inlineStr">
        <is>
          <t>Not</t>
        </is>
      </c>
    </row>
    <row r="4">
      <c r="A4" s="7" t="inlineStr">
        <is>
          <t>Kapıcı (brüt maliyet: maaş + SGK + kıdem karşılığı)</t>
        </is>
      </c>
      <c r="B4" s="8" t="n">
        <v>30000</v>
      </c>
      <c r="C4" s="9">
        <f>B4*12</f>
        <v/>
      </c>
      <c r="D4" s="7" t="inlineStr">
        <is>
          <t>Eşit</t>
        </is>
      </c>
      <c r="E4" s="10" t="inlineStr">
        <is>
          <t>Net maaş değil, brüt maliyet yazın</t>
        </is>
      </c>
    </row>
    <row r="5">
      <c r="A5" s="7" t="inlineStr">
        <is>
          <t>Ortak alan elektriği</t>
        </is>
      </c>
      <c r="B5" s="8" t="n">
        <v>12000</v>
      </c>
      <c r="C5" s="9">
        <f>B5*12</f>
        <v/>
      </c>
      <c r="D5" s="7" t="inlineStr">
        <is>
          <t>Arsa Payı</t>
        </is>
      </c>
      <c r="E5" s="10" t="inlineStr"/>
    </row>
    <row r="6">
      <c r="A6" s="7" t="inlineStr">
        <is>
          <t>Su</t>
        </is>
      </c>
      <c r="B6" s="8" t="n">
        <v>6000</v>
      </c>
      <c r="C6" s="9">
        <f>B6*12</f>
        <v/>
      </c>
      <c r="D6" s="7" t="inlineStr">
        <is>
          <t>Arsa Payı</t>
        </is>
      </c>
      <c r="E6" s="10" t="inlineStr"/>
    </row>
    <row r="7">
      <c r="A7" s="7" t="inlineStr">
        <is>
          <t>Asansör bakım sözleşmesi</t>
        </is>
      </c>
      <c r="B7" s="8" t="n">
        <v>3500</v>
      </c>
      <c r="C7" s="9">
        <f>B7*12</f>
        <v/>
      </c>
      <c r="D7" s="7" t="inlineStr">
        <is>
          <t>Arsa Payı</t>
        </is>
      </c>
      <c r="E7" s="10" t="inlineStr"/>
    </row>
    <row r="8">
      <c r="A8" s="7" t="inlineStr">
        <is>
          <t>Bahçe ve peyzaj</t>
        </is>
      </c>
      <c r="B8" s="8" t="n">
        <v>4000</v>
      </c>
      <c r="C8" s="9">
        <f>B8*12</f>
        <v/>
      </c>
      <c r="D8" s="7" t="inlineStr">
        <is>
          <t>Arsa Payı</t>
        </is>
      </c>
      <c r="E8" s="10" t="inlineStr"/>
    </row>
    <row r="9">
      <c r="A9" s="7" t="inlineStr">
        <is>
          <t>Temizlik malzemesi</t>
        </is>
      </c>
      <c r="B9" s="8" t="n">
        <v>2000</v>
      </c>
      <c r="C9" s="9">
        <f>B9*12</f>
        <v/>
      </c>
      <c r="D9" s="7" t="inlineStr">
        <is>
          <t>Arsa Payı</t>
        </is>
      </c>
      <c r="E9" s="10" t="inlineStr"/>
    </row>
    <row r="10">
      <c r="A10" s="7" t="inlineStr">
        <is>
          <t>Yönetici huzur hakkı</t>
        </is>
      </c>
      <c r="B10" s="8" t="n">
        <v>5000</v>
      </c>
      <c r="C10" s="9">
        <f>B10*12</f>
        <v/>
      </c>
      <c r="D10" s="7" t="inlineStr">
        <is>
          <t>Arsa Payı</t>
        </is>
      </c>
      <c r="E10" s="10" t="inlineStr"/>
    </row>
    <row r="11">
      <c r="A11" s="7" t="inlineStr">
        <is>
          <t>Sigorta (yıllık primin aylık karşılığı)</t>
        </is>
      </c>
      <c r="B11" s="8" t="n">
        <v>2000</v>
      </c>
      <c r="C11" s="9">
        <f>B11*12</f>
        <v/>
      </c>
      <c r="D11" s="7" t="inlineStr">
        <is>
          <t>Arsa Payı</t>
        </is>
      </c>
      <c r="E11" s="10" t="inlineStr"/>
    </row>
    <row r="12">
      <c r="A12" s="7" t="inlineStr">
        <is>
          <t>Bakım, onarım ve yenileme payı</t>
        </is>
      </c>
      <c r="B12" s="8" t="n">
        <v>6000</v>
      </c>
      <c r="C12" s="9">
        <f>B12*12</f>
        <v/>
      </c>
      <c r="D12" s="7" t="inlineStr">
        <is>
          <t>Arsa Payı</t>
        </is>
      </c>
      <c r="E12" s="10" t="inlineStr">
        <is>
          <t>Her yıl çıkmayan işler için pay</t>
        </is>
      </c>
    </row>
    <row r="13">
      <c r="A13" s="7" t="inlineStr">
        <is>
          <t>Doğal gaz / yakıt</t>
        </is>
      </c>
      <c r="B13" s="8" t="n">
        <v>0</v>
      </c>
      <c r="C13" s="9">
        <f>B13*12</f>
        <v/>
      </c>
      <c r="D13" s="7" t="inlineStr">
        <is>
          <t>Arsa Payı</t>
        </is>
      </c>
      <c r="E13" s="10" t="inlineStr"/>
    </row>
    <row r="14">
      <c r="A14" s="7" t="inlineStr">
        <is>
          <t>Güvenlik hizmeti</t>
        </is>
      </c>
      <c r="B14" s="8" t="n">
        <v>0</v>
      </c>
      <c r="C14" s="9">
        <f>B14*12</f>
        <v/>
      </c>
      <c r="D14" s="7" t="inlineStr">
        <is>
          <t>Eşit</t>
        </is>
      </c>
      <c r="E14" s="10" t="inlineStr"/>
    </row>
    <row r="15">
      <c r="A15" s="7" t="inlineStr">
        <is>
          <t>Muhasebe / mali müşavir</t>
        </is>
      </c>
      <c r="B15" s="8" t="n">
        <v>0</v>
      </c>
      <c r="C15" s="9">
        <f>B15*12</f>
        <v/>
      </c>
      <c r="D15" s="7" t="inlineStr">
        <is>
          <t>Arsa Payı</t>
        </is>
      </c>
      <c r="E15" s="10" t="inlineStr"/>
    </row>
    <row r="16">
      <c r="A16" s="7" t="inlineStr">
        <is>
          <t>Yazılım ve iletişim giderleri</t>
        </is>
      </c>
      <c r="B16" s="8" t="n">
        <v>0</v>
      </c>
      <c r="C16" s="9">
        <f>B16*12</f>
        <v/>
      </c>
      <c r="D16" s="7" t="inlineStr">
        <is>
          <t>Arsa Payı</t>
        </is>
      </c>
      <c r="E16" s="10" t="inlineStr"/>
    </row>
    <row r="17">
      <c r="A17" s="7" t="inlineStr">
        <is>
          <t>Diğer</t>
        </is>
      </c>
      <c r="B17" s="8" t="n">
        <v>0</v>
      </c>
      <c r="C17" s="9">
        <f>B17*12</f>
        <v/>
      </c>
      <c r="D17" s="7" t="inlineStr">
        <is>
          <t>Arsa Payı</t>
        </is>
      </c>
      <c r="E17" s="10" t="inlineStr"/>
    </row>
    <row r="18">
      <c r="A18" s="11" t="inlineStr">
        <is>
          <t>TOPLAM</t>
        </is>
      </c>
      <c r="B18" s="12">
        <f>SUM(B4:B17)</f>
        <v/>
      </c>
      <c r="C18" s="12">
        <f>SUM(C4:C17)</f>
        <v/>
      </c>
    </row>
    <row r="20">
      <c r="A20" s="13" t="inlineStr">
        <is>
          <t>Eşit paylaşılacak yıllık toplam</t>
        </is>
      </c>
      <c r="C20" s="12">
        <f>SUMIF($D$4:$D$17,"Eşit",$C$4:$C$17)</f>
        <v/>
      </c>
    </row>
    <row r="21">
      <c r="A21" s="13" t="inlineStr">
        <is>
          <t>Arsa payına göre paylaşılacak yıllık toplam</t>
        </is>
      </c>
      <c r="C21" s="12">
        <f>SUMIF($D$4:$D$17,"Arsa Payı",$C$4:$C$17)</f>
        <v/>
      </c>
    </row>
    <row r="23">
      <c r="A23" s="14" t="inlineStr">
        <is>
          <t>Sarı hücreler girdidir. Yıllık sütunu ve toplamlar formüldür.</t>
        </is>
      </c>
    </row>
  </sheetData>
  <dataValidations count="1">
    <dataValidation sqref="D4:D17" showDropDown="0" showInputMessage="0" showErrorMessage="0" allowBlank="0" type="list">
      <formula1>"Eşit,Arsa Payı"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26" customWidth="1" min="3" max="3"/>
    <col width="12" customWidth="1" min="4" max="4"/>
    <col width="18" customWidth="1" min="5" max="5"/>
    <col width="20" customWidth="1" min="6" max="6"/>
    <col width="18" customWidth="1" min="7" max="7"/>
    <col width="16" customWidth="1" min="8" max="8"/>
  </cols>
  <sheetData>
    <row r="1">
      <c r="A1" s="5" t="inlineStr">
        <is>
          <t>Bağımsız Bölümler ve Aidat Payları</t>
        </is>
      </c>
    </row>
    <row r="3">
      <c r="A3" s="6" t="inlineStr">
        <is>
          <t>Blok</t>
        </is>
      </c>
      <c r="B3" s="6" t="inlineStr">
        <is>
          <t>Daire No</t>
        </is>
      </c>
      <c r="C3" s="6" t="inlineStr">
        <is>
          <t>Kat Maliki</t>
        </is>
      </c>
      <c r="D3" s="6" t="inlineStr">
        <is>
          <t>Arsa Payı</t>
        </is>
      </c>
      <c r="E3" s="6" t="inlineStr">
        <is>
          <t>Eşit Pay (Yıllık)</t>
        </is>
      </c>
      <c r="F3" s="6" t="inlineStr">
        <is>
          <t>Arsa Payı Payı (Yıllık)</t>
        </is>
      </c>
      <c r="G3" s="6" t="inlineStr">
        <is>
          <t>Yıllık Toplam</t>
        </is>
      </c>
      <c r="H3" s="6" t="inlineStr">
        <is>
          <t>Aylık Aidat</t>
        </is>
      </c>
    </row>
    <row r="4">
      <c r="A4" s="7" t="inlineStr">
        <is>
          <t>A</t>
        </is>
      </c>
      <c r="B4" s="7" t="n">
        <v>1</v>
      </c>
      <c r="C4" s="7" t="inlineStr"/>
      <c r="D4" s="7" t="n">
        <v>25</v>
      </c>
      <c r="E4" s="9">
        <f>IF($D4="",0,Giderler!$C$20/COUNT($D$4:$D$43))</f>
        <v/>
      </c>
      <c r="F4" s="9">
        <f>IF($D4="",0,Giderler!$C$21*$D4/SUM($D$4:$D$43))</f>
        <v/>
      </c>
      <c r="G4" s="9">
        <f>E4+F4</f>
        <v/>
      </c>
      <c r="H4" s="9">
        <f>ROUND(G4/12,2)</f>
        <v/>
      </c>
    </row>
    <row r="5">
      <c r="A5" s="7" t="inlineStr">
        <is>
          <t>A</t>
        </is>
      </c>
      <c r="B5" s="7" t="n">
        <v>2</v>
      </c>
      <c r="C5" s="7" t="inlineStr"/>
      <c r="D5" s="7" t="n">
        <v>25</v>
      </c>
      <c r="E5" s="9">
        <f>IF($D5="",0,Giderler!$C$20/COUNT($D$4:$D$43))</f>
        <v/>
      </c>
      <c r="F5" s="9">
        <f>IF($D5="",0,Giderler!$C$21*$D5/SUM($D$4:$D$43))</f>
        <v/>
      </c>
      <c r="G5" s="9">
        <f>E5+F5</f>
        <v/>
      </c>
      <c r="H5" s="9">
        <f>ROUND(G5/12,2)</f>
        <v/>
      </c>
    </row>
    <row r="6">
      <c r="A6" s="7" t="inlineStr">
        <is>
          <t>A</t>
        </is>
      </c>
      <c r="B6" s="7" t="n">
        <v>3</v>
      </c>
      <c r="C6" s="7" t="inlineStr"/>
      <c r="D6" s="7" t="n">
        <v>25</v>
      </c>
      <c r="E6" s="9">
        <f>IF($D6="",0,Giderler!$C$20/COUNT($D$4:$D$43))</f>
        <v/>
      </c>
      <c r="F6" s="9">
        <f>IF($D6="",0,Giderler!$C$21*$D6/SUM($D$4:$D$43))</f>
        <v/>
      </c>
      <c r="G6" s="9">
        <f>E6+F6</f>
        <v/>
      </c>
      <c r="H6" s="9">
        <f>ROUND(G6/12,2)</f>
        <v/>
      </c>
    </row>
    <row r="7">
      <c r="A7" s="7" t="inlineStr">
        <is>
          <t>A</t>
        </is>
      </c>
      <c r="B7" s="7" t="n">
        <v>4</v>
      </c>
      <c r="C7" s="7" t="inlineStr"/>
      <c r="D7" s="7" t="n">
        <v>25</v>
      </c>
      <c r="E7" s="9">
        <f>IF($D7="",0,Giderler!$C$20/COUNT($D$4:$D$43))</f>
        <v/>
      </c>
      <c r="F7" s="9">
        <f>IF($D7="",0,Giderler!$C$21*$D7/SUM($D$4:$D$43))</f>
        <v/>
      </c>
      <c r="G7" s="9">
        <f>E7+F7</f>
        <v/>
      </c>
      <c r="H7" s="9">
        <f>ROUND(G7/12,2)</f>
        <v/>
      </c>
    </row>
    <row r="8">
      <c r="A8" s="7" t="inlineStr">
        <is>
          <t>A</t>
        </is>
      </c>
      <c r="B8" s="7" t="n">
        <v>5</v>
      </c>
      <c r="C8" s="7" t="inlineStr"/>
      <c r="D8" s="7" t="n">
        <v>25</v>
      </c>
      <c r="E8" s="9">
        <f>IF($D8="",0,Giderler!$C$20/COUNT($D$4:$D$43))</f>
        <v/>
      </c>
      <c r="F8" s="9">
        <f>IF($D8="",0,Giderler!$C$21*$D8/SUM($D$4:$D$43))</f>
        <v/>
      </c>
      <c r="G8" s="9">
        <f>E8+F8</f>
        <v/>
      </c>
      <c r="H8" s="9">
        <f>ROUND(G8/12,2)</f>
        <v/>
      </c>
    </row>
    <row r="9">
      <c r="A9" s="7" t="inlineStr">
        <is>
          <t>A</t>
        </is>
      </c>
      <c r="B9" s="7" t="n">
        <v>6</v>
      </c>
      <c r="C9" s="7" t="inlineStr"/>
      <c r="D9" s="7" t="n">
        <v>25</v>
      </c>
      <c r="E9" s="9">
        <f>IF($D9="",0,Giderler!$C$20/COUNT($D$4:$D$43))</f>
        <v/>
      </c>
      <c r="F9" s="9">
        <f>IF($D9="",0,Giderler!$C$21*$D9/SUM($D$4:$D$43))</f>
        <v/>
      </c>
      <c r="G9" s="9">
        <f>E9+F9</f>
        <v/>
      </c>
      <c r="H9" s="9">
        <f>ROUND(G9/12,2)</f>
        <v/>
      </c>
    </row>
    <row r="10">
      <c r="A10" s="7" t="inlineStr">
        <is>
          <t>A</t>
        </is>
      </c>
      <c r="B10" s="7" t="n">
        <v>7</v>
      </c>
      <c r="C10" s="7" t="inlineStr"/>
      <c r="D10" s="7" t="n">
        <v>25</v>
      </c>
      <c r="E10" s="9">
        <f>IF($D10="",0,Giderler!$C$20/COUNT($D$4:$D$43))</f>
        <v/>
      </c>
      <c r="F10" s="9">
        <f>IF($D10="",0,Giderler!$C$21*$D10/SUM($D$4:$D$43))</f>
        <v/>
      </c>
      <c r="G10" s="9">
        <f>E10+F10</f>
        <v/>
      </c>
      <c r="H10" s="9">
        <f>ROUND(G10/12,2)</f>
        <v/>
      </c>
    </row>
    <row r="11">
      <c r="A11" s="7" t="inlineStr">
        <is>
          <t>A</t>
        </is>
      </c>
      <c r="B11" s="7" t="n">
        <v>8</v>
      </c>
      <c r="C11" s="7" t="inlineStr"/>
      <c r="D11" s="7" t="n">
        <v>25</v>
      </c>
      <c r="E11" s="9">
        <f>IF($D11="",0,Giderler!$C$20/COUNT($D$4:$D$43))</f>
        <v/>
      </c>
      <c r="F11" s="9">
        <f>IF($D11="",0,Giderler!$C$21*$D11/SUM($D$4:$D$43))</f>
        <v/>
      </c>
      <c r="G11" s="9">
        <f>E11+F11</f>
        <v/>
      </c>
      <c r="H11" s="9">
        <f>ROUND(G11/12,2)</f>
        <v/>
      </c>
    </row>
    <row r="12">
      <c r="A12" s="7" t="inlineStr">
        <is>
          <t>A</t>
        </is>
      </c>
      <c r="B12" s="7" t="n">
        <v>9</v>
      </c>
      <c r="C12" s="7" t="inlineStr"/>
      <c r="D12" s="7" t="n">
        <v>25</v>
      </c>
      <c r="E12" s="9">
        <f>IF($D12="",0,Giderler!$C$20/COUNT($D$4:$D$43))</f>
        <v/>
      </c>
      <c r="F12" s="9">
        <f>IF($D12="",0,Giderler!$C$21*$D12/SUM($D$4:$D$43))</f>
        <v/>
      </c>
      <c r="G12" s="9">
        <f>E12+F12</f>
        <v/>
      </c>
      <c r="H12" s="9">
        <f>ROUND(G12/12,2)</f>
        <v/>
      </c>
    </row>
    <row r="13">
      <c r="A13" s="7" t="inlineStr">
        <is>
          <t>A</t>
        </is>
      </c>
      <c r="B13" s="7" t="n">
        <v>10</v>
      </c>
      <c r="C13" s="7" t="inlineStr"/>
      <c r="D13" s="7" t="n">
        <v>25</v>
      </c>
      <c r="E13" s="9">
        <f>IF($D13="",0,Giderler!$C$20/COUNT($D$4:$D$43))</f>
        <v/>
      </c>
      <c r="F13" s="9">
        <f>IF($D13="",0,Giderler!$C$21*$D13/SUM($D$4:$D$43))</f>
        <v/>
      </c>
      <c r="G13" s="9">
        <f>E13+F13</f>
        <v/>
      </c>
      <c r="H13" s="9">
        <f>ROUND(G13/12,2)</f>
        <v/>
      </c>
    </row>
    <row r="14">
      <c r="A14" s="7" t="inlineStr">
        <is>
          <t>A</t>
        </is>
      </c>
      <c r="B14" s="7" t="n">
        <v>11</v>
      </c>
      <c r="C14" s="7" t="inlineStr"/>
      <c r="D14" s="7" t="n">
        <v>25</v>
      </c>
      <c r="E14" s="9">
        <f>IF($D14="",0,Giderler!$C$20/COUNT($D$4:$D$43))</f>
        <v/>
      </c>
      <c r="F14" s="9">
        <f>IF($D14="",0,Giderler!$C$21*$D14/SUM($D$4:$D$43))</f>
        <v/>
      </c>
      <c r="G14" s="9">
        <f>E14+F14</f>
        <v/>
      </c>
      <c r="H14" s="9">
        <f>ROUND(G14/12,2)</f>
        <v/>
      </c>
    </row>
    <row r="15">
      <c r="A15" s="7" t="inlineStr">
        <is>
          <t>A</t>
        </is>
      </c>
      <c r="B15" s="7" t="n">
        <v>12</v>
      </c>
      <c r="C15" s="7" t="inlineStr"/>
      <c r="D15" s="7" t="n">
        <v>25</v>
      </c>
      <c r="E15" s="9">
        <f>IF($D15="",0,Giderler!$C$20/COUNT($D$4:$D$43))</f>
        <v/>
      </c>
      <c r="F15" s="9">
        <f>IF($D15="",0,Giderler!$C$21*$D15/SUM($D$4:$D$43))</f>
        <v/>
      </c>
      <c r="G15" s="9">
        <f>E15+F15</f>
        <v/>
      </c>
      <c r="H15" s="9">
        <f>ROUND(G15/12,2)</f>
        <v/>
      </c>
    </row>
    <row r="16">
      <c r="A16" s="7" t="inlineStr">
        <is>
          <t>A</t>
        </is>
      </c>
      <c r="B16" s="7" t="n">
        <v>13</v>
      </c>
      <c r="C16" s="7" t="inlineStr"/>
      <c r="D16" s="7" t="n">
        <v>25</v>
      </c>
      <c r="E16" s="9">
        <f>IF($D16="",0,Giderler!$C$20/COUNT($D$4:$D$43))</f>
        <v/>
      </c>
      <c r="F16" s="9">
        <f>IF($D16="",0,Giderler!$C$21*$D16/SUM($D$4:$D$43))</f>
        <v/>
      </c>
      <c r="G16" s="9">
        <f>E16+F16</f>
        <v/>
      </c>
      <c r="H16" s="9">
        <f>ROUND(G16/12,2)</f>
        <v/>
      </c>
    </row>
    <row r="17">
      <c r="A17" s="7" t="inlineStr">
        <is>
          <t>A</t>
        </is>
      </c>
      <c r="B17" s="7" t="n">
        <v>14</v>
      </c>
      <c r="C17" s="7" t="inlineStr"/>
      <c r="D17" s="7" t="n">
        <v>25</v>
      </c>
      <c r="E17" s="9">
        <f>IF($D17="",0,Giderler!$C$20/COUNT($D$4:$D$43))</f>
        <v/>
      </c>
      <c r="F17" s="9">
        <f>IF($D17="",0,Giderler!$C$21*$D17/SUM($D$4:$D$43))</f>
        <v/>
      </c>
      <c r="G17" s="9">
        <f>E17+F17</f>
        <v/>
      </c>
      <c r="H17" s="9">
        <f>ROUND(G17/12,2)</f>
        <v/>
      </c>
    </row>
    <row r="18">
      <c r="A18" s="7" t="inlineStr">
        <is>
          <t>A</t>
        </is>
      </c>
      <c r="B18" s="7" t="n">
        <v>15</v>
      </c>
      <c r="C18" s="7" t="inlineStr"/>
      <c r="D18" s="7" t="n">
        <v>25</v>
      </c>
      <c r="E18" s="9">
        <f>IF($D18="",0,Giderler!$C$20/COUNT($D$4:$D$43))</f>
        <v/>
      </c>
      <c r="F18" s="9">
        <f>IF($D18="",0,Giderler!$C$21*$D18/SUM($D$4:$D$43))</f>
        <v/>
      </c>
      <c r="G18" s="9">
        <f>E18+F18</f>
        <v/>
      </c>
      <c r="H18" s="9">
        <f>ROUND(G18/12,2)</f>
        <v/>
      </c>
    </row>
    <row r="19">
      <c r="A19" s="7" t="inlineStr">
        <is>
          <t>A</t>
        </is>
      </c>
      <c r="B19" s="7" t="n">
        <v>16</v>
      </c>
      <c r="C19" s="7" t="inlineStr"/>
      <c r="D19" s="7" t="n">
        <v>25</v>
      </c>
      <c r="E19" s="9">
        <f>IF($D19="",0,Giderler!$C$20/COUNT($D$4:$D$43))</f>
        <v/>
      </c>
      <c r="F19" s="9">
        <f>IF($D19="",0,Giderler!$C$21*$D19/SUM($D$4:$D$43))</f>
        <v/>
      </c>
      <c r="G19" s="9">
        <f>E19+F19</f>
        <v/>
      </c>
      <c r="H19" s="9">
        <f>ROUND(G19/12,2)</f>
        <v/>
      </c>
    </row>
    <row r="20">
      <c r="A20" s="7" t="inlineStr">
        <is>
          <t>A</t>
        </is>
      </c>
      <c r="B20" s="7" t="n">
        <v>17</v>
      </c>
      <c r="C20" s="7" t="inlineStr"/>
      <c r="D20" s="7" t="n">
        <v>25</v>
      </c>
      <c r="E20" s="9">
        <f>IF($D20="",0,Giderler!$C$20/COUNT($D$4:$D$43))</f>
        <v/>
      </c>
      <c r="F20" s="9">
        <f>IF($D20="",0,Giderler!$C$21*$D20/SUM($D$4:$D$43))</f>
        <v/>
      </c>
      <c r="G20" s="9">
        <f>E20+F20</f>
        <v/>
      </c>
      <c r="H20" s="9">
        <f>ROUND(G20/12,2)</f>
        <v/>
      </c>
    </row>
    <row r="21">
      <c r="A21" s="7" t="inlineStr">
        <is>
          <t>A</t>
        </is>
      </c>
      <c r="B21" s="7" t="n">
        <v>18</v>
      </c>
      <c r="C21" s="7" t="inlineStr"/>
      <c r="D21" s="7" t="n">
        <v>25</v>
      </c>
      <c r="E21" s="9">
        <f>IF($D21="",0,Giderler!$C$20/COUNT($D$4:$D$43))</f>
        <v/>
      </c>
      <c r="F21" s="9">
        <f>IF($D21="",0,Giderler!$C$21*$D21/SUM($D$4:$D$43))</f>
        <v/>
      </c>
      <c r="G21" s="9">
        <f>E21+F21</f>
        <v/>
      </c>
      <c r="H21" s="9">
        <f>ROUND(G21/12,2)</f>
        <v/>
      </c>
    </row>
    <row r="22">
      <c r="A22" s="7" t="inlineStr">
        <is>
          <t>A</t>
        </is>
      </c>
      <c r="B22" s="7" t="n">
        <v>19</v>
      </c>
      <c r="C22" s="7" t="inlineStr"/>
      <c r="D22" s="7" t="n">
        <v>25</v>
      </c>
      <c r="E22" s="9">
        <f>IF($D22="",0,Giderler!$C$20/COUNT($D$4:$D$43))</f>
        <v/>
      </c>
      <c r="F22" s="9">
        <f>IF($D22="",0,Giderler!$C$21*$D22/SUM($D$4:$D$43))</f>
        <v/>
      </c>
      <c r="G22" s="9">
        <f>E22+F22</f>
        <v/>
      </c>
      <c r="H22" s="9">
        <f>ROUND(G22/12,2)</f>
        <v/>
      </c>
    </row>
    <row r="23">
      <c r="A23" s="7" t="inlineStr">
        <is>
          <t>A</t>
        </is>
      </c>
      <c r="B23" s="7" t="n">
        <v>20</v>
      </c>
      <c r="C23" s="7" t="inlineStr"/>
      <c r="D23" s="7" t="n">
        <v>25</v>
      </c>
      <c r="E23" s="9">
        <f>IF($D23="",0,Giderler!$C$20/COUNT($D$4:$D$43))</f>
        <v/>
      </c>
      <c r="F23" s="9">
        <f>IF($D23="",0,Giderler!$C$21*$D23/SUM($D$4:$D$43))</f>
        <v/>
      </c>
      <c r="G23" s="9">
        <f>E23+F23</f>
        <v/>
      </c>
      <c r="H23" s="9">
        <f>ROUND(G23/12,2)</f>
        <v/>
      </c>
    </row>
    <row r="24">
      <c r="A24" s="7" t="inlineStr">
        <is>
          <t>A</t>
        </is>
      </c>
      <c r="B24" s="7" t="n">
        <v>21</v>
      </c>
      <c r="C24" s="7" t="inlineStr"/>
      <c r="D24" s="7" t="n">
        <v>25</v>
      </c>
      <c r="E24" s="9">
        <f>IF($D24="",0,Giderler!$C$20/COUNT($D$4:$D$43))</f>
        <v/>
      </c>
      <c r="F24" s="9">
        <f>IF($D24="",0,Giderler!$C$21*$D24/SUM($D$4:$D$43))</f>
        <v/>
      </c>
      <c r="G24" s="9">
        <f>E24+F24</f>
        <v/>
      </c>
      <c r="H24" s="9">
        <f>ROUND(G24/12,2)</f>
        <v/>
      </c>
    </row>
    <row r="25">
      <c r="A25" s="7" t="inlineStr">
        <is>
          <t>A</t>
        </is>
      </c>
      <c r="B25" s="7" t="n">
        <v>22</v>
      </c>
      <c r="C25" s="7" t="inlineStr"/>
      <c r="D25" s="7" t="n">
        <v>25</v>
      </c>
      <c r="E25" s="9">
        <f>IF($D25="",0,Giderler!$C$20/COUNT($D$4:$D$43))</f>
        <v/>
      </c>
      <c r="F25" s="9">
        <f>IF($D25="",0,Giderler!$C$21*$D25/SUM($D$4:$D$43))</f>
        <v/>
      </c>
      <c r="G25" s="9">
        <f>E25+F25</f>
        <v/>
      </c>
      <c r="H25" s="9">
        <f>ROUND(G25/12,2)</f>
        <v/>
      </c>
    </row>
    <row r="26">
      <c r="A26" s="7" t="inlineStr">
        <is>
          <t>A</t>
        </is>
      </c>
      <c r="B26" s="7" t="n">
        <v>23</v>
      </c>
      <c r="C26" s="7" t="inlineStr"/>
      <c r="D26" s="7" t="n">
        <v>25</v>
      </c>
      <c r="E26" s="9">
        <f>IF($D26="",0,Giderler!$C$20/COUNT($D$4:$D$43))</f>
        <v/>
      </c>
      <c r="F26" s="9">
        <f>IF($D26="",0,Giderler!$C$21*$D26/SUM($D$4:$D$43))</f>
        <v/>
      </c>
      <c r="G26" s="9">
        <f>E26+F26</f>
        <v/>
      </c>
      <c r="H26" s="9">
        <f>ROUND(G26/12,2)</f>
        <v/>
      </c>
    </row>
    <row r="27">
      <c r="A27" s="7" t="inlineStr">
        <is>
          <t>A</t>
        </is>
      </c>
      <c r="B27" s="7" t="n">
        <v>24</v>
      </c>
      <c r="C27" s="7" t="inlineStr"/>
      <c r="D27" s="7" t="n">
        <v>25</v>
      </c>
      <c r="E27" s="9">
        <f>IF($D27="",0,Giderler!$C$20/COUNT($D$4:$D$43))</f>
        <v/>
      </c>
      <c r="F27" s="9">
        <f>IF($D27="",0,Giderler!$C$21*$D27/SUM($D$4:$D$43))</f>
        <v/>
      </c>
      <c r="G27" s="9">
        <f>E27+F27</f>
        <v/>
      </c>
      <c r="H27" s="9">
        <f>ROUND(G27/12,2)</f>
        <v/>
      </c>
    </row>
    <row r="28">
      <c r="A28" s="7" t="inlineStr">
        <is>
          <t>A</t>
        </is>
      </c>
      <c r="B28" s="7" t="n">
        <v>25</v>
      </c>
      <c r="C28" s="7" t="inlineStr"/>
      <c r="D28" s="7" t="n">
        <v>25</v>
      </c>
      <c r="E28" s="9">
        <f>IF($D28="",0,Giderler!$C$20/COUNT($D$4:$D$43))</f>
        <v/>
      </c>
      <c r="F28" s="9">
        <f>IF($D28="",0,Giderler!$C$21*$D28/SUM($D$4:$D$43))</f>
        <v/>
      </c>
      <c r="G28" s="9">
        <f>E28+F28</f>
        <v/>
      </c>
      <c r="H28" s="9">
        <f>ROUND(G28/12,2)</f>
        <v/>
      </c>
    </row>
    <row r="29">
      <c r="A29" s="7" t="inlineStr">
        <is>
          <t>A</t>
        </is>
      </c>
      <c r="B29" s="7" t="n">
        <v>26</v>
      </c>
      <c r="C29" s="7" t="inlineStr"/>
      <c r="D29" s="7" t="n">
        <v>25</v>
      </c>
      <c r="E29" s="9">
        <f>IF($D29="",0,Giderler!$C$20/COUNT($D$4:$D$43))</f>
        <v/>
      </c>
      <c r="F29" s="9">
        <f>IF($D29="",0,Giderler!$C$21*$D29/SUM($D$4:$D$43))</f>
        <v/>
      </c>
      <c r="G29" s="9">
        <f>E29+F29</f>
        <v/>
      </c>
      <c r="H29" s="9">
        <f>ROUND(G29/12,2)</f>
        <v/>
      </c>
    </row>
    <row r="30">
      <c r="A30" s="7" t="inlineStr">
        <is>
          <t>A</t>
        </is>
      </c>
      <c r="B30" s="7" t="n">
        <v>27</v>
      </c>
      <c r="C30" s="7" t="inlineStr"/>
      <c r="D30" s="7" t="n">
        <v>25</v>
      </c>
      <c r="E30" s="9">
        <f>IF($D30="",0,Giderler!$C$20/COUNT($D$4:$D$43))</f>
        <v/>
      </c>
      <c r="F30" s="9">
        <f>IF($D30="",0,Giderler!$C$21*$D30/SUM($D$4:$D$43))</f>
        <v/>
      </c>
      <c r="G30" s="9">
        <f>E30+F30</f>
        <v/>
      </c>
      <c r="H30" s="9">
        <f>ROUND(G30/12,2)</f>
        <v/>
      </c>
    </row>
    <row r="31">
      <c r="A31" s="7" t="inlineStr">
        <is>
          <t>A</t>
        </is>
      </c>
      <c r="B31" s="7" t="n">
        <v>28</v>
      </c>
      <c r="C31" s="7" t="inlineStr"/>
      <c r="D31" s="7" t="n">
        <v>25</v>
      </c>
      <c r="E31" s="9">
        <f>IF($D31="",0,Giderler!$C$20/COUNT($D$4:$D$43))</f>
        <v/>
      </c>
      <c r="F31" s="9">
        <f>IF($D31="",0,Giderler!$C$21*$D31/SUM($D$4:$D$43))</f>
        <v/>
      </c>
      <c r="G31" s="9">
        <f>E31+F31</f>
        <v/>
      </c>
      <c r="H31" s="9">
        <f>ROUND(G31/12,2)</f>
        <v/>
      </c>
    </row>
    <row r="32">
      <c r="A32" s="7" t="inlineStr">
        <is>
          <t>A</t>
        </is>
      </c>
      <c r="B32" s="7" t="n">
        <v>29</v>
      </c>
      <c r="C32" s="7" t="inlineStr"/>
      <c r="D32" s="7" t="n">
        <v>25</v>
      </c>
      <c r="E32" s="9">
        <f>IF($D32="",0,Giderler!$C$20/COUNT($D$4:$D$43))</f>
        <v/>
      </c>
      <c r="F32" s="9">
        <f>IF($D32="",0,Giderler!$C$21*$D32/SUM($D$4:$D$43))</f>
        <v/>
      </c>
      <c r="G32" s="9">
        <f>E32+F32</f>
        <v/>
      </c>
      <c r="H32" s="9">
        <f>ROUND(G32/12,2)</f>
        <v/>
      </c>
    </row>
    <row r="33">
      <c r="A33" s="7" t="inlineStr">
        <is>
          <t>A</t>
        </is>
      </c>
      <c r="B33" s="7" t="n">
        <v>30</v>
      </c>
      <c r="C33" s="7" t="inlineStr"/>
      <c r="D33" s="7" t="n">
        <v>25</v>
      </c>
      <c r="E33" s="9">
        <f>IF($D33="",0,Giderler!$C$20/COUNT($D$4:$D$43))</f>
        <v/>
      </c>
      <c r="F33" s="9">
        <f>IF($D33="",0,Giderler!$C$21*$D33/SUM($D$4:$D$43))</f>
        <v/>
      </c>
      <c r="G33" s="9">
        <f>E33+F33</f>
        <v/>
      </c>
      <c r="H33" s="9">
        <f>ROUND(G33/12,2)</f>
        <v/>
      </c>
    </row>
    <row r="34">
      <c r="A34" s="7" t="inlineStr">
        <is>
          <t>A</t>
        </is>
      </c>
      <c r="B34" s="7" t="n">
        <v>31</v>
      </c>
      <c r="C34" s="7" t="inlineStr"/>
      <c r="D34" s="7" t="n">
        <v>25</v>
      </c>
      <c r="E34" s="9">
        <f>IF($D34="",0,Giderler!$C$20/COUNT($D$4:$D$43))</f>
        <v/>
      </c>
      <c r="F34" s="9">
        <f>IF($D34="",0,Giderler!$C$21*$D34/SUM($D$4:$D$43))</f>
        <v/>
      </c>
      <c r="G34" s="9">
        <f>E34+F34</f>
        <v/>
      </c>
      <c r="H34" s="9">
        <f>ROUND(G34/12,2)</f>
        <v/>
      </c>
    </row>
    <row r="35">
      <c r="A35" s="7" t="inlineStr">
        <is>
          <t>A</t>
        </is>
      </c>
      <c r="B35" s="7" t="n">
        <v>32</v>
      </c>
      <c r="C35" s="7" t="inlineStr"/>
      <c r="D35" s="7" t="n">
        <v>25</v>
      </c>
      <c r="E35" s="9">
        <f>IF($D35="",0,Giderler!$C$20/COUNT($D$4:$D$43))</f>
        <v/>
      </c>
      <c r="F35" s="9">
        <f>IF($D35="",0,Giderler!$C$21*$D35/SUM($D$4:$D$43))</f>
        <v/>
      </c>
      <c r="G35" s="9">
        <f>E35+F35</f>
        <v/>
      </c>
      <c r="H35" s="9">
        <f>ROUND(G35/12,2)</f>
        <v/>
      </c>
    </row>
    <row r="36">
      <c r="A36" s="7" t="inlineStr">
        <is>
          <t>A</t>
        </is>
      </c>
      <c r="B36" s="7" t="n">
        <v>33</v>
      </c>
      <c r="C36" s="7" t="inlineStr"/>
      <c r="D36" s="7" t="n">
        <v>25</v>
      </c>
      <c r="E36" s="9">
        <f>IF($D36="",0,Giderler!$C$20/COUNT($D$4:$D$43))</f>
        <v/>
      </c>
      <c r="F36" s="9">
        <f>IF($D36="",0,Giderler!$C$21*$D36/SUM($D$4:$D$43))</f>
        <v/>
      </c>
      <c r="G36" s="9">
        <f>E36+F36</f>
        <v/>
      </c>
      <c r="H36" s="9">
        <f>ROUND(G36/12,2)</f>
        <v/>
      </c>
    </row>
    <row r="37">
      <c r="A37" s="7" t="inlineStr">
        <is>
          <t>A</t>
        </is>
      </c>
      <c r="B37" s="7" t="n">
        <v>34</v>
      </c>
      <c r="C37" s="7" t="inlineStr"/>
      <c r="D37" s="7" t="n">
        <v>25</v>
      </c>
      <c r="E37" s="9">
        <f>IF($D37="",0,Giderler!$C$20/COUNT($D$4:$D$43))</f>
        <v/>
      </c>
      <c r="F37" s="9">
        <f>IF($D37="",0,Giderler!$C$21*$D37/SUM($D$4:$D$43))</f>
        <v/>
      </c>
      <c r="G37" s="9">
        <f>E37+F37</f>
        <v/>
      </c>
      <c r="H37" s="9">
        <f>ROUND(G37/12,2)</f>
        <v/>
      </c>
    </row>
    <row r="38">
      <c r="A38" s="7" t="inlineStr">
        <is>
          <t>A</t>
        </is>
      </c>
      <c r="B38" s="7" t="n">
        <v>35</v>
      </c>
      <c r="C38" s="7" t="inlineStr"/>
      <c r="D38" s="7" t="n">
        <v>25</v>
      </c>
      <c r="E38" s="9">
        <f>IF($D38="",0,Giderler!$C$20/COUNT($D$4:$D$43))</f>
        <v/>
      </c>
      <c r="F38" s="9">
        <f>IF($D38="",0,Giderler!$C$21*$D38/SUM($D$4:$D$43))</f>
        <v/>
      </c>
      <c r="G38" s="9">
        <f>E38+F38</f>
        <v/>
      </c>
      <c r="H38" s="9">
        <f>ROUND(G38/12,2)</f>
        <v/>
      </c>
    </row>
    <row r="39">
      <c r="A39" s="7" t="inlineStr">
        <is>
          <t>A</t>
        </is>
      </c>
      <c r="B39" s="7" t="n">
        <v>36</v>
      </c>
      <c r="C39" s="7" t="inlineStr"/>
      <c r="D39" s="7" t="n">
        <v>25</v>
      </c>
      <c r="E39" s="9">
        <f>IF($D39="",0,Giderler!$C$20/COUNT($D$4:$D$43))</f>
        <v/>
      </c>
      <c r="F39" s="9">
        <f>IF($D39="",0,Giderler!$C$21*$D39/SUM($D$4:$D$43))</f>
        <v/>
      </c>
      <c r="G39" s="9">
        <f>E39+F39</f>
        <v/>
      </c>
      <c r="H39" s="9">
        <f>ROUND(G39/12,2)</f>
        <v/>
      </c>
    </row>
    <row r="40">
      <c r="A40" s="7" t="inlineStr">
        <is>
          <t>A</t>
        </is>
      </c>
      <c r="B40" s="7" t="n">
        <v>37</v>
      </c>
      <c r="C40" s="7" t="inlineStr"/>
      <c r="D40" s="7" t="n">
        <v>25</v>
      </c>
      <c r="E40" s="9">
        <f>IF($D40="",0,Giderler!$C$20/COUNT($D$4:$D$43))</f>
        <v/>
      </c>
      <c r="F40" s="9">
        <f>IF($D40="",0,Giderler!$C$21*$D40/SUM($D$4:$D$43))</f>
        <v/>
      </c>
      <c r="G40" s="9">
        <f>E40+F40</f>
        <v/>
      </c>
      <c r="H40" s="9">
        <f>ROUND(G40/12,2)</f>
        <v/>
      </c>
    </row>
    <row r="41">
      <c r="A41" s="7" t="inlineStr">
        <is>
          <t>A</t>
        </is>
      </c>
      <c r="B41" s="7" t="n">
        <v>38</v>
      </c>
      <c r="C41" s="7" t="inlineStr"/>
      <c r="D41" s="7" t="n">
        <v>25</v>
      </c>
      <c r="E41" s="9">
        <f>IF($D41="",0,Giderler!$C$20/COUNT($D$4:$D$43))</f>
        <v/>
      </c>
      <c r="F41" s="9">
        <f>IF($D41="",0,Giderler!$C$21*$D41/SUM($D$4:$D$43))</f>
        <v/>
      </c>
      <c r="G41" s="9">
        <f>E41+F41</f>
        <v/>
      </c>
      <c r="H41" s="9">
        <f>ROUND(G41/12,2)</f>
        <v/>
      </c>
    </row>
    <row r="42">
      <c r="A42" s="7" t="inlineStr">
        <is>
          <t>A</t>
        </is>
      </c>
      <c r="B42" s="7" t="n">
        <v>39</v>
      </c>
      <c r="C42" s="7" t="inlineStr"/>
      <c r="D42" s="7" t="n">
        <v>25</v>
      </c>
      <c r="E42" s="9">
        <f>IF($D42="",0,Giderler!$C$20/COUNT($D$4:$D$43))</f>
        <v/>
      </c>
      <c r="F42" s="9">
        <f>IF($D42="",0,Giderler!$C$21*$D42/SUM($D$4:$D$43))</f>
        <v/>
      </c>
      <c r="G42" s="9">
        <f>E42+F42</f>
        <v/>
      </c>
      <c r="H42" s="9">
        <f>ROUND(G42/12,2)</f>
        <v/>
      </c>
    </row>
    <row r="43">
      <c r="A43" s="7" t="inlineStr">
        <is>
          <t>A</t>
        </is>
      </c>
      <c r="B43" s="7" t="n">
        <v>40</v>
      </c>
      <c r="C43" s="7" t="inlineStr"/>
      <c r="D43" s="7" t="n">
        <v>25</v>
      </c>
      <c r="E43" s="9">
        <f>IF($D43="",0,Giderler!$C$20/COUNT($D$4:$D$43))</f>
        <v/>
      </c>
      <c r="F43" s="9">
        <f>IF($D43="",0,Giderler!$C$21*$D43/SUM($D$4:$D$43))</f>
        <v/>
      </c>
      <c r="G43" s="9">
        <f>E43+F43</f>
        <v/>
      </c>
      <c r="H43" s="9">
        <f>ROUND(G43/12,2)</f>
        <v/>
      </c>
    </row>
    <row r="44">
      <c r="C44" s="11" t="inlineStr">
        <is>
          <t>TOPLAM</t>
        </is>
      </c>
      <c r="D44" s="15">
        <f>SUM(D4:D43)</f>
        <v/>
      </c>
      <c r="E44" s="12">
        <f>SUM(E4:E43)</f>
        <v/>
      </c>
      <c r="F44" s="12">
        <f>SUM(F4:F43)</f>
        <v/>
      </c>
      <c r="G44" s="12">
        <f>SUM(G4:G43)</f>
        <v/>
      </c>
      <c r="H44" s="12">
        <f>SUM(H4:H43)</f>
        <v/>
      </c>
    </row>
    <row r="46">
      <c r="A46" s="14" t="inlineStr">
        <is>
          <t>Daire eklemek için son satırın altına ekleyin ve formülleri aşağı sürükleyin.</t>
        </is>
      </c>
    </row>
    <row r="47">
      <c r="A47" s="14" t="inlineStr">
        <is>
          <t>Arsa payı bilgisi tapu kaydında ve yönetim planında yazar.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2" customWidth="1" min="2" max="2"/>
    <col width="42" customWidth="1" min="3" max="3"/>
  </cols>
  <sheetData>
    <row r="1">
      <c r="A1" s="5" t="inlineStr">
        <is>
          <t>İşletme Projesi Özeti</t>
        </is>
      </c>
    </row>
    <row r="2">
      <c r="A2" s="14" t="inlineStr">
        <is>
          <t>Kat malikleri kuruluna sunulacak tablo</t>
        </is>
      </c>
    </row>
    <row r="4">
      <c r="A4" s="13" t="inlineStr">
        <is>
          <t>Site / Apartman Adı</t>
        </is>
      </c>
      <c r="B4" s="7" t="inlineStr">
        <is>
          <t>Örnek Sitesi</t>
        </is>
      </c>
      <c r="C4" s="14" t="inlineStr"/>
    </row>
    <row r="5">
      <c r="A5" s="13" t="inlineStr">
        <is>
          <t>Dönem</t>
        </is>
      </c>
      <c r="B5" s="7" t="inlineStr">
        <is>
          <t>01.01.2027 - 31.12.2027</t>
        </is>
      </c>
      <c r="C5" s="14" t="inlineStr">
        <is>
          <t>Projenin kapsadığı bir yıllık dönem</t>
        </is>
      </c>
    </row>
    <row r="7">
      <c r="A7" s="13" t="inlineStr">
        <is>
          <t>Yıllık tahmini gider toplamı</t>
        </is>
      </c>
      <c r="B7" s="12">
        <f>Giderler!$C$18</f>
        <v/>
      </c>
      <c r="C7" s="14" t="inlineStr">
        <is>
          <t>KMK m.37/a</t>
        </is>
      </c>
    </row>
    <row r="8">
      <c r="A8" s="16" t="inlineStr">
        <is>
          <t xml:space="preserve">  Eşit paylaşılan kısım</t>
        </is>
      </c>
      <c r="B8" s="12">
        <f>Giderler!$C$20</f>
        <v/>
      </c>
      <c r="C8" s="14" t="inlineStr">
        <is>
          <t>Kapıcı, kaloriferci, bahçıvan, bekçi</t>
        </is>
      </c>
    </row>
    <row r="9">
      <c r="A9" s="16" t="inlineStr">
        <is>
          <t xml:space="preserve">  Arsa payına göre paylaşılan kısım</t>
        </is>
      </c>
      <c r="B9" s="12">
        <f>Giderler!$C$21</f>
        <v/>
      </c>
      <c r="C9" s="14" t="inlineStr">
        <is>
          <t>Diğer ortak giderler</t>
        </is>
      </c>
    </row>
    <row r="11">
      <c r="A11" s="13" t="inlineStr">
        <is>
          <t>Bağımsız bölüm sayısı</t>
        </is>
      </c>
      <c r="B11" s="17">
        <f>COUNT(Daireler!$D$4:$D$43)</f>
        <v/>
      </c>
      <c r="C11" s="14" t="inlineStr"/>
    </row>
    <row r="12">
      <c r="A12" s="13" t="inlineStr">
        <is>
          <t>Toplam arsa payı</t>
        </is>
      </c>
      <c r="B12" s="17">
        <f>SUM(Daireler!$D$4:$D$43)</f>
        <v/>
      </c>
      <c r="C12" s="14" t="inlineStr"/>
    </row>
    <row r="14">
      <c r="A14" s="13" t="inlineStr">
        <is>
          <t>Ortalama yıllık pay (daire başına)</t>
        </is>
      </c>
      <c r="B14" s="12">
        <f>IF(B11=0,0,B7/B11)</f>
        <v/>
      </c>
      <c r="C14" s="14" t="inlineStr">
        <is>
          <t>KMK m.37/b</t>
        </is>
      </c>
    </row>
    <row r="15">
      <c r="A15" s="13" t="inlineStr">
        <is>
          <t>Ortalama aylık aidat</t>
        </is>
      </c>
      <c r="B15" s="12">
        <f>ROUND(B14/12,2)</f>
        <v/>
      </c>
      <c r="C15" s="14" t="inlineStr">
        <is>
          <t>Daire bazında tutar için Daireler sayfasına bakın</t>
        </is>
      </c>
    </row>
    <row r="17">
      <c r="A17" s="13" t="inlineStr">
        <is>
          <t>Tahmini tahsilat oranı</t>
        </is>
      </c>
      <c r="B17" s="18" t="n">
        <v>0.9</v>
      </c>
      <c r="C17" s="14" t="inlineStr">
        <is>
          <t>Geçen yılki tahsilat oranınızı yazın</t>
        </is>
      </c>
    </row>
    <row r="18">
      <c r="A18" s="13" t="inlineStr">
        <is>
          <t>Tahsilat payı eklenmiş aylık aidat</t>
        </is>
      </c>
      <c r="B18" s="12">
        <f>IF(B17=0,0,ROUND(B15/B17,2))</f>
        <v/>
      </c>
      <c r="C18" s="14" t="inlineStr">
        <is>
          <t>Önerilen aidat tutarı</t>
        </is>
      </c>
    </row>
    <row r="20">
      <c r="A20" s="13" t="inlineStr">
        <is>
          <t>Aylık toplanacak avans (tüm site)</t>
        </is>
      </c>
      <c r="B20" s="12">
        <f>ROUND(B18*B11,2)</f>
        <v/>
      </c>
      <c r="C20" s="14" t="inlineStr">
        <is>
          <t>KMK m.37/c</t>
        </is>
      </c>
    </row>
    <row r="22">
      <c r="A22" s="14" t="inlineStr">
        <is>
          <t>Bu proje kat maliklerine imza karşılığında veya taahhütlü mektupla bildirilir.</t>
        </is>
      </c>
    </row>
    <row r="23">
      <c r="A23" s="14" t="inlineStr">
        <is>
          <t>Bildirimden itibaren yedi gün içinde itiraz edilirse kat malikleri kurulunda görüşülür.</t>
        </is>
      </c>
    </row>
    <row r="25">
      <c r="A25" s="19" t="inlineStr">
        <is>
          <t>Aidat takibini ve tahsilatı otomatikleştirmek için: sitelifes.com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2026-09-12T20:43:44Z</dcterms:created>
  <dcterms:modified xmlns:dcterms="http://purl.org/dc/terms/" xmlns:xsi="http://www.w3.org/2001/XMLSchema-instance" xsi:type="dcterms:W3CDTF">2026-09-12T20:43:44Z</dcterms:modified>
</cp:coreProperties>
</file>